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ur-forma3\AFFAIRES\CH-DOLE\24.31 - MAM LGT 6\6 DCE\2 ECONOMISTE\PDF\"/>
    </mc:Choice>
  </mc:AlternateContent>
  <xr:revisionPtr revIDLastSave="0" documentId="8_{1FC04EE3-C0C1-4618-AAC7-079FAB1B86E1}" xr6:coauthVersionLast="47" xr6:coauthVersionMax="47" xr10:uidLastSave="{00000000-0000-0000-0000-000000000000}"/>
  <workbookProtection workbookAlgorithmName="SHA-512" workbookHashValue="1zA5/mIfDqn3hykhRYgrn/Yb70RFrY4giRDgmbuZHSxgVXHMME5zFjsmcc8aKRnbmDzOQKjuiUGwI2XkefNtxA==" workbookSaltValue="Ro6quklGGK/LpIvJpsxtJw==" workbookSpinCount="100000" lockStructure="1"/>
  <bookViews>
    <workbookView xWindow="31920" yWindow="3120" windowWidth="21600" windowHeight="11295" xr2:uid="{8432B65C-AB37-42A0-8115-387FC52389B9}"/>
  </bookViews>
  <sheets>
    <sheet name="DPGF" sheetId="1" r:id="rId1"/>
    <sheet name="Page de garde" sheetId="2" r:id="rId2"/>
    <sheet name="Paramètres" sheetId="3" r:id="rId3"/>
  </sheets>
  <definedNames>
    <definedName name="CODELOT">Paramètres!$C$9</definedName>
    <definedName name="DATEVALEUR">Paramètres!$C$13</definedName>
    <definedName name="_xlnm.Print_Titles" localSheetId="0">DPGF!$2:$4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 l="1"/>
  <c r="I21" i="1"/>
  <c r="H21" i="1"/>
  <c r="L19" i="1"/>
  <c r="K19" i="1"/>
  <c r="M19" i="1" s="1"/>
  <c r="H19" i="1"/>
  <c r="L17" i="1"/>
  <c r="K17" i="1"/>
  <c r="M17" i="1" s="1"/>
  <c r="H17" i="1"/>
  <c r="L15" i="1"/>
  <c r="K15" i="1"/>
  <c r="M15" i="1" s="1"/>
  <c r="H15" i="1"/>
  <c r="L13" i="1"/>
  <c r="K13" i="1"/>
  <c r="M13" i="1" s="1"/>
  <c r="H13" i="1"/>
  <c r="L10" i="1"/>
  <c r="K10" i="1"/>
  <c r="H10" i="1"/>
  <c r="J3" i="1"/>
  <c r="C25" i="2"/>
  <c r="C23" i="2"/>
  <c r="C21" i="2"/>
  <c r="C12" i="2"/>
  <c r="E77" i="2"/>
  <c r="E75" i="2"/>
  <c r="E71" i="2"/>
  <c r="E73" i="2"/>
  <c r="C52" i="2"/>
  <c r="C48" i="2"/>
  <c r="J2" i="1"/>
  <c r="B2" i="1"/>
  <c r="M10" i="1" l="1"/>
  <c r="H26" i="1"/>
  <c r="H27" i="1" s="1"/>
</calcChain>
</file>

<file path=xl/sharedStrings.xml><?xml version="1.0" encoding="utf-8"?>
<sst xmlns="http://schemas.openxmlformats.org/spreadsheetml/2006/main" count="113" uniqueCount="93">
  <si>
    <t>Dossier</t>
  </si>
  <si>
    <t>Date</t>
  </si>
  <si>
    <t>Indice</t>
  </si>
  <si>
    <t>Unité</t>
  </si>
  <si>
    <t>Qté</t>
  </si>
  <si>
    <t>Niveau</t>
  </si>
  <si>
    <t>PU H.T.</t>
  </si>
  <si>
    <t>Total H.T.</t>
  </si>
  <si>
    <t>Taux TVA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</si>
  <si>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</si>
  <si>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</si>
  <si>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</si>
  <si>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</si>
  <si>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</si>
  <si>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</si>
  <si>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</si>
  <si>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</si>
  <si>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</si>
  <si>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</si>
  <si>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</si>
  <si>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</si>
  <si>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</si>
  <si>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</si>
  <si>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</si>
  <si>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</si>
  <si>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</si>
  <si>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</si>
  <si>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Taux TVA valide</t>
  </si>
  <si>
    <t>Ouvrage 9 totalisé</t>
  </si>
  <si>
    <t>Taux validé des ouvrages 9 totalisés (pour récap du lot)</t>
  </si>
  <si>
    <t>Code</t>
  </si>
  <si>
    <t>Titre / Descriptif</t>
  </si>
  <si>
    <t>Phase</t>
  </si>
  <si>
    <t>Code du dossier :</t>
  </si>
  <si>
    <t>9.</t>
  </si>
  <si>
    <t>7.</t>
  </si>
  <si>
    <t>8.</t>
  </si>
  <si>
    <t>Phase :</t>
  </si>
  <si>
    <t>Indice :</t>
  </si>
  <si>
    <t>Rue du dossier</t>
  </si>
  <si>
    <t>Code postal et ville du dossier</t>
  </si>
  <si>
    <t>Parcelle du dossier</t>
  </si>
  <si>
    <t>Variante
Option</t>
  </si>
  <si>
    <t>Qté Entre.</t>
  </si>
  <si>
    <t>CODE</t>
  </si>
  <si>
    <t>NIV</t>
  </si>
  <si>
    <t>U</t>
  </si>
  <si>
    <t>QTE</t>
  </si>
  <si>
    <t>QTEENTR</t>
  </si>
  <si>
    <t>CRM</t>
  </si>
  <si>
    <t>CRT</t>
  </si>
  <si>
    <t>TITRE1</t>
  </si>
  <si>
    <t/>
  </si>
  <si>
    <t>2</t>
  </si>
  <si>
    <t>Lot n°5</t>
  </si>
  <si>
    <t>REVETEMENT DE SOL</t>
  </si>
  <si>
    <t>3</t>
  </si>
  <si>
    <t>5.2</t>
  </si>
  <si>
    <t>Description des ouvrages</t>
  </si>
  <si>
    <t>4</t>
  </si>
  <si>
    <t>5.2.1</t>
  </si>
  <si>
    <t>Travaux préalables</t>
  </si>
  <si>
    <t>9</t>
  </si>
  <si>
    <t>5.2.1.1</t>
  </si>
  <si>
    <t>Dépose revêtement et préparations sols</t>
  </si>
  <si>
    <t>m2</t>
  </si>
  <si>
    <t>9.&amp;</t>
  </si>
  <si>
    <t>5.2.2</t>
  </si>
  <si>
    <t>Revêtement de sol en lame clipsé</t>
  </si>
  <si>
    <t>5.2.2.1</t>
  </si>
  <si>
    <t>Revêtement PVC lame clipsé</t>
  </si>
  <si>
    <t>5.2.2.2</t>
  </si>
  <si>
    <t>Plus-value pour habillage des marches d'escalier</t>
  </si>
  <si>
    <t>ml</t>
  </si>
  <si>
    <t>5.2.2.3</t>
  </si>
  <si>
    <t>Plus-value pour pièces humides</t>
  </si>
  <si>
    <t>M2</t>
  </si>
  <si>
    <t>5.2.2.4</t>
  </si>
  <si>
    <t xml:space="preserve">Barre de seuil </t>
  </si>
  <si>
    <t>3.&amp;</t>
  </si>
  <si>
    <t>Total du chapitre Description des ouvrages</t>
  </si>
  <si>
    <t>2.&amp;</t>
  </si>
  <si>
    <t>Total du lot REVETEMENT DE SOL</t>
  </si>
  <si>
    <t>Total HT :</t>
  </si>
  <si>
    <t>Total TVA :</t>
  </si>
  <si>
    <t>Total TTC :</t>
  </si>
  <si>
    <t xml:space="preserve">
MAITRE D'OEUVRE : 
        FORMA3
        188 avenue Jacques Duhamel, DOLE
        39100 DOLE
        Tél : 03 84 82 87 00
        Mél : architectes@forma3.fr
BE FLUIDES : 
        LAZZAROTTO
        9 Montée Saint-Romain
        39200 SAINT-CLAUDE
        Tél : 03 84 45 60 28
        Mél : bet@lazza.biz</t>
  </si>
  <si>
    <t xml:space="preserve">MAITRE D'OUVRAGE : 
CH LOUIS PASTEUR
Avenue Léon Jouhaux
39100 DOLE
</t>
  </si>
  <si>
    <t>D.P.G.F.</t>
  </si>
  <si>
    <t>Rénovation de la MAM - CH DOLE</t>
  </si>
  <si>
    <t>24.31</t>
  </si>
  <si>
    <t>24/09/2025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</si>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</sst>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dd/mm/yy;@"/>
  </numFmts>
  <fonts count="16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6"/>
      <name val="Arial"/>
      <family val="2"/>
    </font>
    <font>
      <b/>
      <sz val="14"/>
      <color indexed="10"/>
      <name val="Arial"/>
      <family val="2"/>
    </font>
    <font>
      <b/>
      <u/>
      <sz val="10"/>
      <color indexed="10"/>
      <name val="Arial"/>
      <family val="2"/>
    </font>
    <font>
      <b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0" xfId="0" applyFill="1"/>
    <xf numFmtId="0" fontId="0" fillId="0" borderId="0" xfId="0" quotePrefix="1"/>
    <xf numFmtId="0" fontId="1" fillId="0" borderId="0" xfId="0" applyFont="1" applyFill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0" xfId="0" applyFont="1" applyBorder="1" applyAlignment="1">
      <alignment wrapText="1"/>
    </xf>
    <xf numFmtId="0" fontId="6" fillId="0" borderId="5" xfId="0" applyFont="1" applyBorder="1" applyAlignment="1">
      <alignment wrapText="1"/>
    </xf>
    <xf numFmtId="4" fontId="6" fillId="0" borderId="0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/>
    <xf numFmtId="0" fontId="10" fillId="0" borderId="0" xfId="0" applyFont="1" applyBorder="1"/>
    <xf numFmtId="0" fontId="1" fillId="0" borderId="7" xfId="0" applyFont="1" applyBorder="1"/>
    <xf numFmtId="0" fontId="0" fillId="0" borderId="0" xfId="0" applyAlignment="1">
      <alignment horizontal="right"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168" fontId="0" fillId="0" borderId="6" xfId="0" applyNumberFormat="1" applyBorder="1" applyAlignment="1">
      <alignment horizontal="center" vertical="top"/>
    </xf>
    <xf numFmtId="10" fontId="0" fillId="0" borderId="8" xfId="0" applyNumberFormat="1" applyBorder="1" applyAlignment="1">
      <alignment horizontal="right" vertical="top"/>
    </xf>
    <xf numFmtId="10" fontId="0" fillId="0" borderId="5" xfId="0" applyNumberFormat="1" applyBorder="1" applyAlignment="1">
      <alignment horizontal="right" vertical="top"/>
    </xf>
    <xf numFmtId="9" fontId="0" fillId="0" borderId="5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4" xfId="0" applyFont="1" applyBorder="1"/>
    <xf numFmtId="10" fontId="10" fillId="0" borderId="5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/>
    <xf numFmtId="10" fontId="10" fillId="0" borderId="3" xfId="0" applyNumberFormat="1" applyFont="1" applyBorder="1"/>
    <xf numFmtId="0" fontId="10" fillId="0" borderId="3" xfId="0" applyFont="1" applyBorder="1"/>
    <xf numFmtId="0" fontId="10" fillId="0" borderId="5" xfId="0" applyFont="1" applyBorder="1"/>
    <xf numFmtId="14" fontId="10" fillId="0" borderId="0" xfId="0" applyNumberFormat="1" applyFont="1" applyBorder="1" applyAlignment="1">
      <alignment horizontal="right"/>
    </xf>
    <xf numFmtId="10" fontId="10" fillId="0" borderId="0" xfId="0" applyNumberFormat="1" applyFont="1" applyBorder="1"/>
    <xf numFmtId="10" fontId="6" fillId="0" borderId="0" xfId="0" applyNumberFormat="1" applyFont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0" xfId="0" quotePrefix="1" applyFont="1" applyBorder="1" applyAlignment="1">
      <alignment horizontal="left"/>
    </xf>
    <xf numFmtId="0" fontId="7" fillId="0" borderId="0" xfId="0" applyFont="1"/>
    <xf numFmtId="0" fontId="3" fillId="0" borderId="11" xfId="0" applyFon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horizontal="right"/>
    </xf>
    <xf numFmtId="0" fontId="13" fillId="0" borderId="5" xfId="0" applyFont="1" applyBorder="1"/>
    <xf numFmtId="10" fontId="3" fillId="0" borderId="5" xfId="0" applyNumberFormat="1" applyFont="1" applyBorder="1" applyAlignment="1">
      <alignment horizontal="right"/>
    </xf>
    <xf numFmtId="0" fontId="3" fillId="0" borderId="3" xfId="0" applyFont="1" applyBorder="1"/>
    <xf numFmtId="10" fontId="3" fillId="0" borderId="3" xfId="0" applyNumberFormat="1" applyFont="1" applyBorder="1"/>
    <xf numFmtId="0" fontId="13" fillId="0" borderId="0" xfId="0" applyFont="1"/>
    <xf numFmtId="0" fontId="3" fillId="0" borderId="0" xfId="0" applyFont="1"/>
    <xf numFmtId="0" fontId="3" fillId="0" borderId="11" xfId="0" quotePrefix="1" applyFont="1" applyBorder="1" applyAlignment="1">
      <alignment horizontal="left"/>
    </xf>
    <xf numFmtId="0" fontId="3" fillId="0" borderId="5" xfId="0" quotePrefix="1" applyFont="1" applyBorder="1"/>
    <xf numFmtId="0" fontId="3" fillId="0" borderId="5" xfId="0" quotePrefix="1" applyFont="1" applyBorder="1" applyAlignment="1">
      <alignment wrapText="1"/>
    </xf>
    <xf numFmtId="0" fontId="14" fillId="0" borderId="0" xfId="0" applyFont="1"/>
    <xf numFmtId="0" fontId="15" fillId="0" borderId="0" xfId="0" applyFont="1"/>
    <xf numFmtId="0" fontId="15" fillId="0" borderId="5" xfId="0" applyFont="1" applyBorder="1"/>
    <xf numFmtId="4" fontId="15" fillId="0" borderId="5" xfId="0" applyNumberFormat="1" applyFont="1" applyBorder="1" applyAlignment="1">
      <alignment horizontal="right"/>
    </xf>
    <xf numFmtId="0" fontId="14" fillId="0" borderId="5" xfId="0" applyFont="1" applyBorder="1"/>
    <xf numFmtId="10" fontId="15" fillId="0" borderId="5" xfId="0" applyNumberFormat="1" applyFont="1" applyBorder="1" applyAlignment="1">
      <alignment horizontal="right"/>
    </xf>
    <xf numFmtId="0" fontId="15" fillId="0" borderId="3" xfId="0" applyFont="1" applyBorder="1"/>
    <xf numFmtId="10" fontId="15" fillId="0" borderId="3" xfId="0" applyNumberFormat="1" applyFont="1" applyBorder="1"/>
    <xf numFmtId="0" fontId="15" fillId="0" borderId="11" xfId="0" quotePrefix="1" applyFont="1" applyBorder="1" applyAlignment="1">
      <alignment horizontal="left"/>
    </xf>
    <xf numFmtId="0" fontId="15" fillId="0" borderId="5" xfId="0" quotePrefix="1" applyFont="1" applyBorder="1"/>
    <xf numFmtId="0" fontId="15" fillId="0" borderId="5" xfId="0" quotePrefix="1" applyFont="1" applyBorder="1" applyAlignment="1">
      <alignment wrapText="1"/>
    </xf>
    <xf numFmtId="0" fontId="7" fillId="0" borderId="11" xfId="0" applyFont="1" applyBorder="1" applyAlignment="1">
      <alignment horizontal="left"/>
    </xf>
    <xf numFmtId="0" fontId="7" fillId="0" borderId="5" xfId="0" applyFont="1" applyBorder="1"/>
    <xf numFmtId="0" fontId="7" fillId="0" borderId="5" xfId="0" applyFont="1" applyBorder="1" applyAlignment="1">
      <alignment wrapText="1"/>
    </xf>
    <xf numFmtId="4" fontId="7" fillId="0" borderId="5" xfId="0" applyNumberFormat="1" applyFont="1" applyBorder="1" applyAlignment="1">
      <alignment horizontal="right"/>
    </xf>
    <xf numFmtId="0" fontId="11" fillId="0" borderId="5" xfId="0" applyFont="1" applyBorder="1"/>
    <xf numFmtId="10" fontId="7" fillId="0" borderId="5" xfId="0" applyNumberFormat="1" applyFont="1" applyBorder="1" applyAlignment="1">
      <alignment horizontal="right"/>
    </xf>
    <xf numFmtId="0" fontId="7" fillId="0" borderId="3" xfId="0" applyFont="1" applyBorder="1"/>
    <xf numFmtId="10" fontId="7" fillId="0" borderId="3" xfId="0" applyNumberFormat="1" applyFont="1" applyBorder="1"/>
    <xf numFmtId="0" fontId="7" fillId="0" borderId="11" xfId="0" quotePrefix="1" applyFont="1" applyBorder="1" applyAlignment="1">
      <alignment horizontal="left"/>
    </xf>
    <xf numFmtId="0" fontId="7" fillId="0" borderId="5" xfId="0" quotePrefix="1" applyFont="1" applyBorder="1"/>
    <xf numFmtId="0" fontId="7" fillId="0" borderId="5" xfId="0" quotePrefix="1" applyFont="1" applyBorder="1" applyAlignment="1">
      <alignment wrapText="1"/>
    </xf>
    <xf numFmtId="0" fontId="6" fillId="0" borderId="11" xfId="0" quotePrefix="1" applyFont="1" applyBorder="1" applyAlignment="1">
      <alignment horizontal="left"/>
    </xf>
    <xf numFmtId="0" fontId="6" fillId="0" borderId="5" xfId="0" quotePrefix="1" applyFont="1" applyBorder="1"/>
    <xf numFmtId="0" fontId="6" fillId="0" borderId="5" xfId="0" quotePrefix="1" applyFont="1" applyBorder="1" applyAlignment="1">
      <alignment wrapText="1"/>
    </xf>
    <xf numFmtId="4" fontId="6" fillId="0" borderId="5" xfId="0" applyNumberFormat="1" applyFont="1" applyBorder="1"/>
    <xf numFmtId="4" fontId="6" fillId="0" borderId="16" xfId="0" applyNumberFormat="1" applyFont="1" applyBorder="1" applyAlignment="1" applyProtection="1">
      <alignment horizontal="right"/>
      <protection locked="0"/>
    </xf>
    <xf numFmtId="0" fontId="9" fillId="0" borderId="5" xfId="0" quotePrefix="1" applyFont="1" applyBorder="1"/>
    <xf numFmtId="0" fontId="7" fillId="0" borderId="8" xfId="0" quotePrefix="1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quotePrefix="1" applyFont="1" applyBorder="1"/>
    <xf numFmtId="0" fontId="7" fillId="0" borderId="9" xfId="0" applyFont="1" applyBorder="1"/>
    <xf numFmtId="0" fontId="7" fillId="0" borderId="12" xfId="0" quotePrefix="1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1" xfId="0" quotePrefix="1" applyFont="1" applyBorder="1" applyAlignment="1">
      <alignment wrapText="1"/>
    </xf>
    <xf numFmtId="0" fontId="7" fillId="0" borderId="13" xfId="0" quotePrefix="1" applyFont="1" applyBorder="1" applyAlignment="1">
      <alignment wrapText="1"/>
    </xf>
    <xf numFmtId="0" fontId="7" fillId="0" borderId="1" xfId="0" applyFont="1" applyBorder="1"/>
    <xf numFmtId="0" fontId="7" fillId="0" borderId="0" xfId="0" applyFont="1" applyBorder="1"/>
    <xf numFmtId="0" fontId="7" fillId="0" borderId="4" xfId="0" applyFont="1" applyBorder="1"/>
    <xf numFmtId="4" fontId="7" fillId="0" borderId="3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11" fillId="0" borderId="8" xfId="0" applyFont="1" applyBorder="1"/>
    <xf numFmtId="0" fontId="11" fillId="0" borderId="9" xfId="0" applyFont="1" applyBorder="1"/>
    <xf numFmtId="10" fontId="7" fillId="0" borderId="8" xfId="0" applyNumberFormat="1" applyFont="1" applyBorder="1" applyAlignment="1">
      <alignment horizontal="right"/>
    </xf>
    <xf numFmtId="10" fontId="7" fillId="0" borderId="9" xfId="0" applyNumberFormat="1" applyFont="1" applyBorder="1" applyAlignment="1">
      <alignment horizontal="right"/>
    </xf>
    <xf numFmtId="0" fontId="2" fillId="2" borderId="12" xfId="0" quotePrefix="1" applyFont="1" applyFill="1" applyBorder="1" applyAlignment="1">
      <alignment horizontal="left" wrapText="1"/>
    </xf>
    <xf numFmtId="0" fontId="5" fillId="0" borderId="0" xfId="0" quotePrefix="1" applyFont="1" applyBorder="1" applyAlignment="1">
      <alignment horizontal="center" vertical="top" wrapText="1"/>
    </xf>
    <xf numFmtId="0" fontId="0" fillId="0" borderId="10" xfId="0" quotePrefix="1" applyBorder="1" applyAlignment="1">
      <alignment horizontal="left" vertical="top" wrapText="1"/>
    </xf>
    <xf numFmtId="0" fontId="0" fillId="0" borderId="6" xfId="0" quotePrefix="1" applyBorder="1" applyAlignment="1">
      <alignment horizontal="left" vertical="top"/>
    </xf>
    <xf numFmtId="168" fontId="0" fillId="0" borderId="6" xfId="0" quotePrefix="1" applyNumberFormat="1" applyBorder="1" applyAlignment="1">
      <alignment horizontal="center" vertical="top"/>
    </xf>
  </cellXfs>
  <cellStyles count="1">
    <cellStyle name="Normal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685800</xdr:colOff>
      <xdr:row>58</xdr:row>
      <xdr:rowOff>66675</xdr:rowOff>
    </xdr:from>
    <xdr:to>
      <xdr:col>5</xdr:col>
      <xdr:colOff>895350</xdr:colOff>
      <xdr:row>64</xdr:row>
      <xdr:rowOff>104775</xdr:rowOff>
    </xdr:to>
    <xdr:sp macro="" textlink="Paramètres!$C$3" fLocksText="0">
      <xdr:nvSpPr>
        <xdr:cNvPr id="3073" name="AutoShape 1">
          <a:extLst>
            <a:ext uri="{FF2B5EF4-FFF2-40B4-BE49-F238E27FC236}">
              <a16:creationId xmlns:a16="http://schemas.microsoft.com/office/drawing/2014/main" id="{D791C10C-C10D-4B11-9138-C793319BB462}"/>
            </a:ext>
          </a:extLst>
        </xdr:cNvPr>
        <xdr:cNvSpPr>
          <a:spLocks noChangeArrowheads="1" noTextEdit="1"/>
        </xdr:cNvSpPr>
      </xdr:nvSpPr>
      <xdr:spPr bwMode="auto">
        <a:xfrm>
          <a:off x="2876550" y="7705725"/>
          <a:ext cx="3781425" cy="8191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09BE59BD-8D1D-435C-B798-A3D470458A91}" type="TxLink">
            <a:rPr lang="fr-FR" sz="2400" b="1"/>
            <a:t>D.P.G.F.</a:t>
          </a:fld>
          <a:endParaRPr lang="fr-FR" sz="2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74</xdr:row>
      <xdr:rowOff>76200</xdr:rowOff>
    </xdr:from>
    <xdr:to>
      <xdr:col>5</xdr:col>
      <xdr:colOff>742950</xdr:colOff>
      <xdr:row>80</xdr:row>
      <xdr:rowOff>114300</xdr:rowOff>
    </xdr:to>
    <xdr:sp macro="" textlink="F91" fLocksText="0">
      <xdr:nvSpPr>
        <xdr:cNvPr id="2065" name="AutoShape 1">
          <a:extLst>
            <a:ext uri="{FF2B5EF4-FFF2-40B4-BE49-F238E27FC236}">
              <a16:creationId xmlns:a16="http://schemas.microsoft.com/office/drawing/2014/main" id="{56A74963-5AFD-4482-84AF-482536EE8F76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C0B19C61-F93F-4451-9A1E-812ECCDF3E35}" type="TxLink">
            <a:rPr lang="fr-FR"/>
            <a:t> </a:t>
          </a:fld>
          <a:endParaRPr lang="fr-FR"/>
        </a:p>
      </xdr:txBody>
    </xdr:sp>
    <xdr:clientData/>
  </xdr:twoCellAnchor>
  <xdr:twoCellAnchor>
    <xdr:from>
      <xdr:col>2</xdr:col>
      <xdr:colOff>533400</xdr:colOff>
      <xdr:row>74</xdr:row>
      <xdr:rowOff>76200</xdr:rowOff>
    </xdr:from>
    <xdr:to>
      <xdr:col>5</xdr:col>
      <xdr:colOff>742950</xdr:colOff>
      <xdr:row>80</xdr:row>
      <xdr:rowOff>114300</xdr:rowOff>
    </xdr:to>
    <xdr:sp macro="" textlink="F91" fLocksText="0">
      <xdr:nvSpPr>
        <xdr:cNvPr id="2066" name="AutoShape 2">
          <a:extLst>
            <a:ext uri="{FF2B5EF4-FFF2-40B4-BE49-F238E27FC236}">
              <a16:creationId xmlns:a16="http://schemas.microsoft.com/office/drawing/2014/main" id="{3460D1B1-8FE5-4EDB-AB56-FF404CDC0C23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FFFE703F-8717-42D0-A398-BBBB39B56786}" type="TxLink">
            <a:rPr lang="fr-FR"/>
            <a:t> </a:t>
          </a:fld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A7EA8-98AD-4881-B41E-9EB5899DDD25}">
  <sheetPr>
    <pageSetUpPr fitToPage="1"/>
  </sheetPr>
  <dimension ref="A1:N27"/>
  <sheetViews>
    <sheetView showGridLines="0" tabSelected="1" topLeftCell="B2" workbookViewId="0">
      <selection activeCell="G10" sqref="G10"/>
    </sheetView>
  </sheetViews>
  <sheetFormatPr baseColWidth="10" defaultRowHeight="12.75" x14ac:dyDescent="0.2"/>
  <cols>
    <col min="1" max="1" width="2.140625" style="42" hidden="1" customWidth="1"/>
    <col min="2" max="2" width="10.7109375" style="15" customWidth="1"/>
    <col min="3" max="3" width="55.7109375" style="17" customWidth="1"/>
    <col min="4" max="4" width="5.7109375" style="15" customWidth="1"/>
    <col min="5" max="5" width="9.7109375" style="15" customWidth="1"/>
    <col min="6" max="6" width="14.28515625" style="15" hidden="1" customWidth="1"/>
    <col min="7" max="8" width="11.42578125" style="19"/>
    <col min="9" max="9" width="9" style="24" customWidth="1"/>
    <col min="10" max="10" width="9.85546875" style="44" customWidth="1"/>
    <col min="11" max="11" width="12.85546875" style="51" hidden="1" customWidth="1"/>
    <col min="12" max="12" width="14" style="52" hidden="1" customWidth="1"/>
    <col min="13" max="13" width="16.140625" style="50" hidden="1" customWidth="1"/>
    <col min="14" max="14" width="0.42578125" style="45" customWidth="1"/>
  </cols>
  <sheetData>
    <row r="1" spans="1:14" hidden="1" x14ac:dyDescent="0.2">
      <c r="A1" s="12" t="s">
        <v>45</v>
      </c>
      <c r="B1" s="13" t="s">
        <v>44</v>
      </c>
      <c r="C1" s="16" t="s">
        <v>51</v>
      </c>
      <c r="D1" s="13" t="s">
        <v>46</v>
      </c>
      <c r="E1" s="13" t="s">
        <v>47</v>
      </c>
      <c r="F1" s="13" t="s">
        <v>48</v>
      </c>
      <c r="G1" s="18" t="s">
        <v>49</v>
      </c>
      <c r="H1" s="18" t="s">
        <v>50</v>
      </c>
      <c r="I1" s="13"/>
      <c r="J1" s="55"/>
      <c r="K1" s="25"/>
      <c r="L1" s="25"/>
      <c r="M1" s="54"/>
    </row>
    <row r="2" spans="1:14" x14ac:dyDescent="0.2">
      <c r="A2" s="75" t="s">
        <v>52</v>
      </c>
      <c r="B2" s="13" t="str">
        <f xml:space="preserve"> Paramètres!$C$5 &amp; ""</f>
        <v>Rénovation de la MAM - CH DOLE</v>
      </c>
      <c r="C2" s="16"/>
      <c r="D2" s="13"/>
      <c r="E2" s="13"/>
      <c r="F2" s="13"/>
      <c r="G2" s="18"/>
      <c r="H2" s="18"/>
      <c r="I2" s="25"/>
      <c r="J2" s="48" t="str">
        <f xml:space="preserve"> Paramètres!$C$9 &amp; " " &amp; Paramètres!$C$11</f>
        <v>Lot n°5 REVETEMENT DE SOL</v>
      </c>
      <c r="K2" s="49"/>
      <c r="L2" s="49"/>
      <c r="M2" s="49"/>
    </row>
    <row r="3" spans="1:14" x14ac:dyDescent="0.2">
      <c r="A3" s="14"/>
      <c r="B3" s="43"/>
      <c r="C3" s="16"/>
      <c r="D3" s="13"/>
      <c r="E3" s="13"/>
      <c r="F3" s="13"/>
      <c r="G3" s="18"/>
      <c r="H3" s="18"/>
      <c r="I3" s="25"/>
      <c r="J3" s="53" t="str">
        <f xml:space="preserve"> Paramètres!$C$13</f>
        <v>24/09/2025</v>
      </c>
      <c r="K3" s="49"/>
      <c r="L3" s="49"/>
      <c r="M3" s="49"/>
    </row>
    <row r="4" spans="1:14" s="22" customFormat="1" ht="25.5" customHeight="1" x14ac:dyDescent="0.2">
      <c r="A4" s="41" t="s">
        <v>5</v>
      </c>
      <c r="B4" s="20" t="s">
        <v>30</v>
      </c>
      <c r="C4" s="20" t="s">
        <v>31</v>
      </c>
      <c r="D4" s="20" t="s">
        <v>3</v>
      </c>
      <c r="E4" s="20" t="s">
        <v>4</v>
      </c>
      <c r="F4" s="20" t="s">
        <v>43</v>
      </c>
      <c r="G4" s="21" t="s">
        <v>6</v>
      </c>
      <c r="H4" s="21" t="s">
        <v>7</v>
      </c>
      <c r="I4" s="20" t="s">
        <v>42</v>
      </c>
      <c r="J4" s="47" t="s">
        <v>8</v>
      </c>
      <c r="K4" s="23" t="s">
        <v>27</v>
      </c>
      <c r="L4" s="23" t="s">
        <v>28</v>
      </c>
      <c r="M4" s="47" t="s">
        <v>29</v>
      </c>
      <c r="N4" s="46"/>
    </row>
    <row r="5" spans="1:14" s="86" customFormat="1" ht="18" x14ac:dyDescent="0.25">
      <c r="A5" s="77"/>
      <c r="B5" s="78"/>
      <c r="C5" s="79"/>
      <c r="D5" s="78"/>
      <c r="E5" s="78"/>
      <c r="F5" s="78"/>
      <c r="G5" s="80"/>
      <c r="H5" s="80"/>
      <c r="I5" s="81"/>
      <c r="J5" s="82"/>
      <c r="K5" s="83"/>
      <c r="L5" s="78"/>
      <c r="M5" s="84"/>
      <c r="N5" s="85"/>
    </row>
    <row r="6" spans="1:14" s="86" customFormat="1" ht="18" x14ac:dyDescent="0.25">
      <c r="A6" s="87" t="s">
        <v>53</v>
      </c>
      <c r="B6" s="88" t="s">
        <v>54</v>
      </c>
      <c r="C6" s="89" t="s">
        <v>55</v>
      </c>
      <c r="D6" s="78"/>
      <c r="E6" s="78"/>
      <c r="F6" s="78"/>
      <c r="G6" s="80"/>
      <c r="H6" s="80"/>
      <c r="I6" s="81"/>
      <c r="J6" s="82"/>
      <c r="K6" s="83"/>
      <c r="L6" s="78"/>
      <c r="M6" s="84"/>
      <c r="N6" s="85"/>
    </row>
    <row r="7" spans="1:14" s="86" customFormat="1" ht="18" x14ac:dyDescent="0.25">
      <c r="A7" s="77"/>
      <c r="B7" s="78"/>
      <c r="C7" s="79"/>
      <c r="D7" s="78"/>
      <c r="E7" s="78"/>
      <c r="F7" s="78"/>
      <c r="G7" s="80"/>
      <c r="H7" s="80"/>
      <c r="I7" s="81"/>
      <c r="J7" s="82"/>
      <c r="K7" s="83"/>
      <c r="L7" s="78"/>
      <c r="M7" s="84"/>
      <c r="N7" s="85"/>
    </row>
    <row r="8" spans="1:14" s="91" customFormat="1" x14ac:dyDescent="0.2">
      <c r="A8" s="98" t="s">
        <v>56</v>
      </c>
      <c r="B8" s="99" t="s">
        <v>57</v>
      </c>
      <c r="C8" s="100" t="s">
        <v>58</v>
      </c>
      <c r="D8" s="92"/>
      <c r="E8" s="92"/>
      <c r="F8" s="92"/>
      <c r="G8" s="93"/>
      <c r="H8" s="93"/>
      <c r="I8" s="94"/>
      <c r="J8" s="95"/>
      <c r="K8" s="96"/>
      <c r="L8" s="92"/>
      <c r="M8" s="97"/>
      <c r="N8" s="90"/>
    </row>
    <row r="9" spans="1:14" s="76" customFormat="1" ht="13.5" thickBot="1" x14ac:dyDescent="0.25">
      <c r="A9" s="109" t="s">
        <v>59</v>
      </c>
      <c r="B9" s="110" t="s">
        <v>60</v>
      </c>
      <c r="C9" s="111" t="s">
        <v>61</v>
      </c>
      <c r="D9" s="102"/>
      <c r="E9" s="102"/>
      <c r="F9" s="102"/>
      <c r="G9" s="104"/>
      <c r="H9" s="104"/>
      <c r="I9" s="105"/>
      <c r="J9" s="106"/>
      <c r="K9" s="107"/>
      <c r="L9" s="102"/>
      <c r="M9" s="108"/>
      <c r="N9" s="45"/>
    </row>
    <row r="10" spans="1:14" ht="14.25" thickTop="1" thickBot="1" x14ac:dyDescent="0.25">
      <c r="A10" s="112" t="s">
        <v>62</v>
      </c>
      <c r="B10" s="113" t="s">
        <v>63</v>
      </c>
      <c r="C10" s="114" t="s">
        <v>64</v>
      </c>
      <c r="D10" s="113" t="s">
        <v>65</v>
      </c>
      <c r="E10" s="115">
        <v>98.55</v>
      </c>
      <c r="G10" s="116"/>
      <c r="H10" s="116" t="str">
        <f>IF(ISBLANK(G10), "", ROUND(E10 * ROUND(G10, 2), 2))</f>
        <v/>
      </c>
      <c r="I10" s="117" t="s">
        <v>52</v>
      </c>
      <c r="J10" s="44">
        <v>0.2</v>
      </c>
      <c r="K10" s="51" t="b">
        <f>IF(AND(COUNTIF(TAUXTVA1:TAUXTVA4, J10) = 0, J10 &lt;&gt; 0), FALSE, IF(ISBLANK(J10), FALSE, TRUE))</f>
        <v>1</v>
      </c>
      <c r="L10" s="52" t="b">
        <f>IF(AND(A10 = "9", OR(I10 = "Variante", I10 = "Option")), FALSE, TRUE)</f>
        <v>1</v>
      </c>
      <c r="M10" s="50">
        <f>IF(AND(L10 = TRUE, K10 = TRUE), J10, "")</f>
        <v>0.2</v>
      </c>
    </row>
    <row r="11" spans="1:14" ht="13.5" thickTop="1" x14ac:dyDescent="0.2">
      <c r="A11" s="112" t="s">
        <v>66</v>
      </c>
    </row>
    <row r="12" spans="1:14" s="76" customFormat="1" ht="13.5" thickBot="1" x14ac:dyDescent="0.25">
      <c r="A12" s="109" t="s">
        <v>59</v>
      </c>
      <c r="B12" s="110" t="s">
        <v>67</v>
      </c>
      <c r="C12" s="111" t="s">
        <v>68</v>
      </c>
      <c r="D12" s="102"/>
      <c r="E12" s="102"/>
      <c r="F12" s="102"/>
      <c r="G12" s="104"/>
      <c r="H12" s="104"/>
      <c r="I12" s="105"/>
      <c r="J12" s="106"/>
      <c r="K12" s="107"/>
      <c r="L12" s="102"/>
      <c r="M12" s="108"/>
      <c r="N12" s="45"/>
    </row>
    <row r="13" spans="1:14" ht="14.25" thickTop="1" thickBot="1" x14ac:dyDescent="0.25">
      <c r="A13" s="112" t="s">
        <v>62</v>
      </c>
      <c r="B13" s="113" t="s">
        <v>69</v>
      </c>
      <c r="C13" s="114" t="s">
        <v>70</v>
      </c>
      <c r="D13" s="113" t="s">
        <v>65</v>
      </c>
      <c r="E13" s="115">
        <v>123.35</v>
      </c>
      <c r="G13" s="116"/>
      <c r="H13" s="116" t="str">
        <f>IF(ISBLANK(G13), "", ROUND(E13 * ROUND(G13, 2), 2))</f>
        <v/>
      </c>
      <c r="I13" s="117" t="s">
        <v>52</v>
      </c>
      <c r="J13" s="44">
        <v>0.2</v>
      </c>
      <c r="K13" s="51" t="b">
        <f>IF(AND(COUNTIF(TAUXTVA1:TAUXTVA4, J13) = 0, J13 &lt;&gt; 0), FALSE, IF(ISBLANK(J13), FALSE, TRUE))</f>
        <v>1</v>
      </c>
      <c r="L13" s="52" t="b">
        <f>IF(AND(A13 = "9", OR(I13 = "Variante", I13 = "Option")), FALSE, TRUE)</f>
        <v>1</v>
      </c>
      <c r="M13" s="50">
        <f>IF(AND(L13 = TRUE, K13 = TRUE), J13, "")</f>
        <v>0.2</v>
      </c>
    </row>
    <row r="14" spans="1:14" ht="14.25" thickTop="1" thickBot="1" x14ac:dyDescent="0.25">
      <c r="A14" s="112" t="s">
        <v>66</v>
      </c>
    </row>
    <row r="15" spans="1:14" ht="14.25" thickTop="1" thickBot="1" x14ac:dyDescent="0.25">
      <c r="A15" s="112" t="s">
        <v>62</v>
      </c>
      <c r="B15" s="113" t="s">
        <v>71</v>
      </c>
      <c r="C15" s="114" t="s">
        <v>72</v>
      </c>
      <c r="D15" s="113" t="s">
        <v>73</v>
      </c>
      <c r="E15" s="115">
        <v>6.9</v>
      </c>
      <c r="G15" s="116"/>
      <c r="H15" s="116" t="str">
        <f>IF(ISBLANK(G15), "", ROUND(E15 * ROUND(G15, 2), 2))</f>
        <v/>
      </c>
      <c r="I15" s="117" t="s">
        <v>52</v>
      </c>
      <c r="J15" s="44">
        <v>0.2</v>
      </c>
      <c r="K15" s="51" t="b">
        <f>IF(AND(COUNTIF(TAUXTVA1:TAUXTVA4, J15) = 0, J15 &lt;&gt; 0), FALSE, IF(ISBLANK(J15), FALSE, TRUE))</f>
        <v>1</v>
      </c>
      <c r="L15" s="52" t="b">
        <f>IF(AND(A15 = "9", OR(I15 = "Variante", I15 = "Option")), FALSE, TRUE)</f>
        <v>1</v>
      </c>
      <c r="M15" s="50">
        <f>IF(AND(L15 = TRUE, K15 = TRUE), J15, "")</f>
        <v>0.2</v>
      </c>
    </row>
    <row r="16" spans="1:14" ht="14.25" thickTop="1" thickBot="1" x14ac:dyDescent="0.25">
      <c r="A16" s="112" t="s">
        <v>66</v>
      </c>
    </row>
    <row r="17" spans="1:14" ht="14.25" thickTop="1" thickBot="1" x14ac:dyDescent="0.25">
      <c r="A17" s="112" t="s">
        <v>62</v>
      </c>
      <c r="B17" s="113" t="s">
        <v>74</v>
      </c>
      <c r="C17" s="114" t="s">
        <v>75</v>
      </c>
      <c r="D17" s="113" t="s">
        <v>76</v>
      </c>
      <c r="E17" s="115">
        <v>21.5</v>
      </c>
      <c r="G17" s="116"/>
      <c r="H17" s="116" t="str">
        <f>IF(ISBLANK(G17), "", ROUND(E17 * ROUND(G17, 2), 2))</f>
        <v/>
      </c>
      <c r="I17" s="117" t="s">
        <v>52</v>
      </c>
      <c r="J17" s="44">
        <v>0.2</v>
      </c>
      <c r="K17" s="51" t="b">
        <f>IF(AND(COUNTIF(TAUXTVA1:TAUXTVA4, J17) = 0, J17 &lt;&gt; 0), FALSE, IF(ISBLANK(J17), FALSE, TRUE))</f>
        <v>1</v>
      </c>
      <c r="L17" s="52" t="b">
        <f>IF(AND(A17 = "9", OR(I17 = "Variante", I17 = "Option")), FALSE, TRUE)</f>
        <v>1</v>
      </c>
      <c r="M17" s="50">
        <f>IF(AND(L17 = TRUE, K17 = TRUE), J17, "")</f>
        <v>0.2</v>
      </c>
    </row>
    <row r="18" spans="1:14" ht="14.25" thickTop="1" thickBot="1" x14ac:dyDescent="0.25">
      <c r="A18" s="112" t="s">
        <v>66</v>
      </c>
    </row>
    <row r="19" spans="1:14" ht="14.25" thickTop="1" thickBot="1" x14ac:dyDescent="0.25">
      <c r="A19" s="112" t="s">
        <v>62</v>
      </c>
      <c r="B19" s="113" t="s">
        <v>77</v>
      </c>
      <c r="C19" s="114" t="s">
        <v>78</v>
      </c>
      <c r="D19" s="113" t="s">
        <v>73</v>
      </c>
      <c r="E19" s="115">
        <v>12</v>
      </c>
      <c r="G19" s="116"/>
      <c r="H19" s="116" t="str">
        <f>IF(ISBLANK(G19), "", ROUND(E19 * ROUND(G19, 2), 2))</f>
        <v/>
      </c>
      <c r="I19" s="117" t="s">
        <v>52</v>
      </c>
      <c r="J19" s="44">
        <v>0.2</v>
      </c>
      <c r="K19" s="51" t="b">
        <f>IF(AND(COUNTIF(TAUXTVA1:TAUXTVA4, J19) = 0, J19 &lt;&gt; 0), FALSE, IF(ISBLANK(J19), FALSE, TRUE))</f>
        <v>1</v>
      </c>
      <c r="L19" s="52" t="b">
        <f>IF(AND(A19 = "9", OR(I19 = "Variante", I19 = "Option")), FALSE, TRUE)</f>
        <v>1</v>
      </c>
      <c r="M19" s="50">
        <f>IF(AND(L19 = TRUE, K19 = TRUE), J19, "")</f>
        <v>0.2</v>
      </c>
    </row>
    <row r="20" spans="1:14" ht="13.5" thickTop="1" x14ac:dyDescent="0.2">
      <c r="A20" s="112" t="s">
        <v>66</v>
      </c>
    </row>
    <row r="21" spans="1:14" s="76" customFormat="1" x14ac:dyDescent="0.2">
      <c r="A21" s="109" t="s">
        <v>79</v>
      </c>
      <c r="B21" s="110" t="s">
        <v>57</v>
      </c>
      <c r="C21" s="111" t="s">
        <v>80</v>
      </c>
      <c r="D21" s="102"/>
      <c r="E21" s="102"/>
      <c r="F21" s="102"/>
      <c r="G21" s="104"/>
      <c r="H21" s="104">
        <f>IF(COUNTIF(L8:L20, FALSE) = COUNTIF(A8:A20, "9"), SUMIF(A8:A20, "9", H8:H20), SUMIF(L8:L20, TRUE, H8:H20))</f>
        <v>0</v>
      </c>
      <c r="I21" s="24" t="str">
        <f>IF(AND(COUNTIF(B8:B20, "9") &gt; 0, COUNTIF(L8:L20, FALSE) = COUNTIF(B8:B20, "9")), "Non totalisé", "")</f>
        <v/>
      </c>
      <c r="J21" s="106"/>
      <c r="K21" s="107"/>
      <c r="L21" s="102"/>
      <c r="M21" s="108"/>
      <c r="N21" s="45"/>
    </row>
    <row r="22" spans="1:14" s="76" customFormat="1" x14ac:dyDescent="0.2">
      <c r="A22" s="101"/>
      <c r="B22" s="102"/>
      <c r="C22" s="103"/>
      <c r="D22" s="102"/>
      <c r="E22" s="102"/>
      <c r="F22" s="102"/>
      <c r="G22" s="104"/>
      <c r="H22" s="104"/>
      <c r="I22" s="105"/>
      <c r="J22" s="106"/>
      <c r="K22" s="107"/>
      <c r="L22" s="102"/>
      <c r="M22" s="108"/>
      <c r="N22" s="45"/>
    </row>
    <row r="23" spans="1:14" s="76" customFormat="1" x14ac:dyDescent="0.2">
      <c r="A23" s="118" t="s">
        <v>81</v>
      </c>
      <c r="B23" s="120" t="s">
        <v>54</v>
      </c>
      <c r="C23" s="122" t="s">
        <v>82</v>
      </c>
      <c r="D23" s="126"/>
      <c r="E23" s="126"/>
      <c r="F23" s="126"/>
      <c r="G23" s="131"/>
      <c r="H23" s="130"/>
      <c r="I23" s="135"/>
      <c r="J23" s="137"/>
      <c r="K23" s="107"/>
      <c r="L23" s="102"/>
      <c r="M23" s="108"/>
      <c r="N23" s="45"/>
    </row>
    <row r="24" spans="1:14" s="76" customFormat="1" x14ac:dyDescent="0.2">
      <c r="A24" s="101"/>
      <c r="B24" s="102"/>
      <c r="C24" s="123"/>
      <c r="D24" s="127"/>
      <c r="E24" s="127"/>
      <c r="F24" s="127"/>
      <c r="G24" s="132"/>
      <c r="H24" s="129"/>
      <c r="I24" s="105"/>
      <c r="J24" s="106"/>
      <c r="K24" s="107"/>
      <c r="L24" s="102"/>
      <c r="M24" s="108"/>
      <c r="N24" s="45"/>
    </row>
    <row r="25" spans="1:14" s="76" customFormat="1" x14ac:dyDescent="0.2">
      <c r="A25" s="101"/>
      <c r="B25" s="102"/>
      <c r="C25" s="124" t="s">
        <v>83</v>
      </c>
      <c r="D25" s="127"/>
      <c r="E25" s="127"/>
      <c r="F25" s="127"/>
      <c r="G25" s="132"/>
      <c r="H25" s="129">
        <f>SUMIF(L6:L22, TRUE, H6:H22)</f>
        <v>0</v>
      </c>
      <c r="I25" s="105"/>
      <c r="J25" s="106"/>
      <c r="K25" s="107"/>
      <c r="L25" s="102"/>
      <c r="M25" s="108"/>
      <c r="N25" s="45"/>
    </row>
    <row r="26" spans="1:14" s="76" customFormat="1" x14ac:dyDescent="0.2">
      <c r="A26" s="101"/>
      <c r="B26" s="102"/>
      <c r="C26" s="124" t="s">
        <v>84</v>
      </c>
      <c r="D26" s="127"/>
      <c r="E26" s="127"/>
      <c r="F26" s="127"/>
      <c r="G26" s="132"/>
      <c r="H26" s="129">
        <f>IF(COUNTIF(K6:K22, FALSE) = 0, ROUND(TAUXTVA1 * SUMIF(M6:M22, TAUXTVA1, H6:H22), 2)+ ROUND(TAUXTVA2 * SUMIF(M6:M22, TAUXTVA2, H6:H22), 2)+ ROUND(TAUXTVA3 * SUMIF(M6:M22, TAUXTVA3, H6:H22), 2)+ ROUND(TAUXTVA4 * SUMIF(M6:M22, TAUXTVA4, H6:H22), 2), "Présence d'un taux de TVA non supporté,")</f>
        <v>0</v>
      </c>
      <c r="I26" s="105"/>
      <c r="J26" s="106"/>
      <c r="K26" s="107"/>
      <c r="L26" s="102"/>
      <c r="M26" s="108"/>
      <c r="N26" s="45"/>
    </row>
    <row r="27" spans="1:14" s="76" customFormat="1" x14ac:dyDescent="0.2">
      <c r="A27" s="119"/>
      <c r="B27" s="121"/>
      <c r="C27" s="125" t="s">
        <v>85</v>
      </c>
      <c r="D27" s="128"/>
      <c r="E27" s="128"/>
      <c r="F27" s="128"/>
      <c r="G27" s="133"/>
      <c r="H27" s="134">
        <f>IF(COUNTIF(K6:K22, FALSE) = 0, H25 + H26, "calcul de la TVA impossible.")</f>
        <v>0</v>
      </c>
      <c r="I27" s="136"/>
      <c r="J27" s="138"/>
      <c r="K27" s="107"/>
      <c r="L27" s="102"/>
      <c r="M27" s="108"/>
      <c r="N27" s="45"/>
    </row>
  </sheetData>
  <sheetProtection algorithmName="SHA-512" hashValue="u/IBE+zVKZUqsil16oGovb+p3vedGjhvC7wtT/oFIluKQEnARGoiwHJhOuyWDY+RkTGjNAw6Au4GflAqDINCOg==" saltValue="MYAG6/d5em06QDkl+LX3yw==" spinCount="100000" sheet="1" scenarios="1" selectLockedCells="1"/>
  <phoneticPr fontId="0" type="noConversion"/>
  <conditionalFormatting sqref="I1:I104857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69" fitToHeight="32767" orientation="portrait" r:id="rId1"/>
  <headerFooter alignWithMargins="0">
    <oddFooter xml:space="preserve">&amp;R&amp;P+1/&amp;N+1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6BCC6-D4AB-417F-AE93-8A01CECCA304}">
  <sheetPr>
    <pageSetUpPr fitToPage="1"/>
  </sheetPr>
  <dimension ref="B1:J696"/>
  <sheetViews>
    <sheetView workbookViewId="0">
      <selection activeCell="B1" sqref="B1:B84"/>
    </sheetView>
  </sheetViews>
  <sheetFormatPr baseColWidth="10" defaultRowHeight="12.75" x14ac:dyDescent="0.2"/>
  <cols>
    <col min="1" max="1" width="0.140625" customWidth="1"/>
    <col min="2" max="2" width="30.42578125" style="9" customWidth="1"/>
    <col min="3" max="3" width="24.140625" customWidth="1"/>
    <col min="4" max="4" width="11.7109375" customWidth="1"/>
    <col min="5" max="5" width="17.7109375" customWidth="1"/>
    <col min="6" max="6" width="23.42578125" customWidth="1"/>
    <col min="7" max="7" width="13.85546875" customWidth="1"/>
  </cols>
  <sheetData>
    <row r="1" spans="2:7" x14ac:dyDescent="0.2">
      <c r="B1" s="139" t="s">
        <v>86</v>
      </c>
      <c r="C1" s="1"/>
      <c r="D1" s="1"/>
      <c r="E1" s="1"/>
      <c r="F1" s="2"/>
      <c r="G1" s="11"/>
    </row>
    <row r="2" spans="2:7" ht="9.75" customHeight="1" x14ac:dyDescent="0.2">
      <c r="B2" s="57"/>
      <c r="C2" s="3"/>
      <c r="D2" s="3"/>
      <c r="E2" s="3"/>
      <c r="F2" s="4"/>
    </row>
    <row r="3" spans="2:7" ht="9.75" customHeight="1" x14ac:dyDescent="0.2">
      <c r="B3" s="57"/>
      <c r="C3" s="3"/>
      <c r="D3" s="3"/>
      <c r="E3" s="3"/>
      <c r="F3" s="4"/>
    </row>
    <row r="4" spans="2:7" ht="9.75" customHeight="1" x14ac:dyDescent="0.2">
      <c r="B4" s="57"/>
      <c r="C4" s="3"/>
      <c r="D4" s="3"/>
      <c r="E4" s="3"/>
      <c r="F4" s="4"/>
    </row>
    <row r="5" spans="2:7" ht="9.75" customHeight="1" x14ac:dyDescent="0.2">
      <c r="B5" s="57"/>
      <c r="C5" s="3"/>
      <c r="D5" s="3"/>
      <c r="E5" s="3"/>
      <c r="F5" s="4"/>
    </row>
    <row r="6" spans="2:7" x14ac:dyDescent="0.2">
      <c r="B6" s="57"/>
      <c r="C6" s="3"/>
      <c r="D6" s="3"/>
      <c r="E6" s="3"/>
      <c r="F6" s="4"/>
    </row>
    <row r="7" spans="2:7" ht="9.75" customHeight="1" x14ac:dyDescent="0.2">
      <c r="B7" s="57"/>
      <c r="C7" s="3"/>
      <c r="D7" s="3"/>
      <c r="E7" s="3"/>
      <c r="F7" s="4"/>
    </row>
    <row r="8" spans="2:7" ht="9.75" customHeight="1" x14ac:dyDescent="0.2">
      <c r="B8" s="57"/>
      <c r="C8" s="3"/>
      <c r="D8" s="3"/>
      <c r="E8" s="3"/>
      <c r="F8" s="4"/>
    </row>
    <row r="9" spans="2:7" ht="9.75" customHeight="1" x14ac:dyDescent="0.2">
      <c r="B9" s="57"/>
      <c r="C9" s="3"/>
      <c r="D9" s="3"/>
      <c r="E9" s="3"/>
      <c r="F9" s="4"/>
    </row>
    <row r="10" spans="2:7" ht="9.75" customHeight="1" x14ac:dyDescent="0.2">
      <c r="B10" s="57"/>
      <c r="C10" s="3"/>
      <c r="D10" s="3"/>
      <c r="E10" s="3"/>
      <c r="F10" s="4"/>
    </row>
    <row r="11" spans="2:7" x14ac:dyDescent="0.2">
      <c r="B11" s="57"/>
      <c r="C11" s="3"/>
      <c r="D11" s="3"/>
      <c r="E11" s="3"/>
      <c r="F11" s="4"/>
    </row>
    <row r="12" spans="2:7" ht="9.75" customHeight="1" x14ac:dyDescent="0.2">
      <c r="B12" s="57"/>
      <c r="C12" s="59" t="str">
        <f>IF(Paramètres!$C$5&lt;&gt;"", Paramètres!$C$5, "")</f>
        <v>Rénovation de la MAM - CH DOLE</v>
      </c>
      <c r="D12" s="59"/>
      <c r="E12" s="59"/>
      <c r="F12" s="60"/>
    </row>
    <row r="13" spans="2:7" ht="9.75" customHeight="1" x14ac:dyDescent="0.2">
      <c r="B13" s="57"/>
      <c r="C13" s="59"/>
      <c r="D13" s="59"/>
      <c r="E13" s="59"/>
      <c r="F13" s="60"/>
    </row>
    <row r="14" spans="2:7" ht="9.75" customHeight="1" x14ac:dyDescent="0.2">
      <c r="B14" s="57"/>
      <c r="C14" s="59"/>
      <c r="D14" s="59"/>
      <c r="E14" s="59"/>
      <c r="F14" s="60"/>
    </row>
    <row r="15" spans="2:7" ht="9.75" customHeight="1" x14ac:dyDescent="0.2">
      <c r="B15" s="57"/>
      <c r="C15" s="59"/>
      <c r="D15" s="59"/>
      <c r="E15" s="59"/>
      <c r="F15" s="60"/>
    </row>
    <row r="16" spans="2:7" ht="12.75" customHeight="1" x14ac:dyDescent="0.2">
      <c r="B16" s="57"/>
      <c r="C16" s="59"/>
      <c r="D16" s="59"/>
      <c r="E16" s="59"/>
      <c r="F16" s="60"/>
    </row>
    <row r="17" spans="2:10" ht="9.75" customHeight="1" x14ac:dyDescent="0.2">
      <c r="B17" s="57"/>
      <c r="C17" s="3"/>
      <c r="D17" s="3"/>
      <c r="E17" s="3"/>
      <c r="F17" s="4"/>
    </row>
    <row r="18" spans="2:10" ht="9.75" customHeight="1" x14ac:dyDescent="0.2">
      <c r="B18" s="57"/>
      <c r="C18" s="3"/>
      <c r="D18" s="3"/>
      <c r="E18" s="3"/>
      <c r="F18" s="4"/>
    </row>
    <row r="19" spans="2:10" ht="9.75" customHeight="1" x14ac:dyDescent="0.2">
      <c r="B19" s="57"/>
      <c r="C19" s="3"/>
      <c r="D19" s="3"/>
      <c r="E19" s="3"/>
      <c r="F19" s="4"/>
    </row>
    <row r="20" spans="2:10" ht="9.75" customHeight="1" x14ac:dyDescent="0.2">
      <c r="B20" s="57"/>
      <c r="C20" s="3"/>
      <c r="D20" s="3"/>
      <c r="E20" s="3"/>
      <c r="F20" s="4"/>
    </row>
    <row r="21" spans="2:10" ht="12.75" customHeight="1" x14ac:dyDescent="0.2">
      <c r="B21" s="57"/>
      <c r="C21" s="61" t="str">
        <f>IF(Paramètres!$C$24&lt;&gt;"", Paramètres!$C$24, "")</f>
        <v/>
      </c>
      <c r="D21" s="61"/>
      <c r="E21" s="61"/>
      <c r="F21" s="62"/>
    </row>
    <row r="22" spans="2:10" ht="9.75" customHeight="1" x14ac:dyDescent="0.2">
      <c r="B22" s="57"/>
      <c r="C22" s="61"/>
      <c r="D22" s="61"/>
      <c r="E22" s="61"/>
      <c r="F22" s="62"/>
    </row>
    <row r="23" spans="2:10" ht="9.75" customHeight="1" x14ac:dyDescent="0.2">
      <c r="B23" s="57"/>
      <c r="C23" s="63" t="str">
        <f>IF(Paramètres!$C$26&lt;&gt;"", Paramètres!$C$26, "")</f>
        <v/>
      </c>
      <c r="D23" s="63"/>
      <c r="E23" s="63"/>
      <c r="F23" s="64"/>
    </row>
    <row r="24" spans="2:10" ht="9.75" customHeight="1" x14ac:dyDescent="0.2">
      <c r="B24" s="57"/>
      <c r="C24" s="63"/>
      <c r="D24" s="63"/>
      <c r="E24" s="63"/>
      <c r="F24" s="64"/>
    </row>
    <row r="25" spans="2:10" ht="9.75" customHeight="1" x14ac:dyDescent="0.2">
      <c r="B25" s="57"/>
      <c r="C25" s="61" t="str">
        <f>IF(Paramètres!$C$28&lt;&gt;"", Paramètres!$C$28, "")</f>
        <v/>
      </c>
      <c r="D25" s="61"/>
      <c r="E25" s="61"/>
      <c r="F25" s="62"/>
    </row>
    <row r="26" spans="2:10" x14ac:dyDescent="0.2">
      <c r="B26" s="57"/>
      <c r="C26" s="61"/>
      <c r="D26" s="61"/>
      <c r="E26" s="61"/>
      <c r="F26" s="62"/>
    </row>
    <row r="27" spans="2:10" ht="9.75" customHeight="1" x14ac:dyDescent="0.2">
      <c r="B27" s="57"/>
      <c r="C27" s="3"/>
      <c r="D27" s="3"/>
      <c r="E27" s="3"/>
      <c r="F27" s="4"/>
    </row>
    <row r="28" spans="2:10" ht="9.75" customHeight="1" x14ac:dyDescent="0.2">
      <c r="B28" s="57"/>
      <c r="C28" s="3"/>
      <c r="D28" s="3"/>
      <c r="E28" s="3"/>
      <c r="F28" s="4"/>
    </row>
    <row r="29" spans="2:10" ht="9.75" customHeight="1" x14ac:dyDescent="0.2">
      <c r="B29" s="57"/>
      <c r="C29" s="3"/>
      <c r="D29" s="3"/>
      <c r="E29" s="3"/>
      <c r="F29" s="4"/>
      <c r="G29" s="5"/>
      <c r="H29" s="5"/>
      <c r="I29" s="5"/>
      <c r="J29" s="5"/>
    </row>
    <row r="30" spans="2:10" ht="9.75" customHeight="1" x14ac:dyDescent="0.2">
      <c r="B30" s="57"/>
      <c r="C30" s="6"/>
      <c r="D30" s="6"/>
      <c r="E30" s="6"/>
      <c r="F30" s="7"/>
    </row>
    <row r="31" spans="2:10" x14ac:dyDescent="0.2">
      <c r="B31" s="57"/>
      <c r="C31" s="140" t="s">
        <v>87</v>
      </c>
      <c r="D31" s="65"/>
      <c r="E31" s="65"/>
      <c r="F31" s="66"/>
    </row>
    <row r="32" spans="2:10" ht="9.75" customHeight="1" x14ac:dyDescent="0.2">
      <c r="B32" s="57"/>
      <c r="C32" s="65"/>
      <c r="D32" s="65"/>
      <c r="E32" s="65"/>
      <c r="F32" s="66"/>
    </row>
    <row r="33" spans="2:6" ht="9.75" customHeight="1" x14ac:dyDescent="0.2">
      <c r="B33" s="57"/>
      <c r="C33" s="65"/>
      <c r="D33" s="65"/>
      <c r="E33" s="65"/>
      <c r="F33" s="66"/>
    </row>
    <row r="34" spans="2:6" ht="9.75" customHeight="1" x14ac:dyDescent="0.2">
      <c r="B34" s="57"/>
      <c r="C34" s="65"/>
      <c r="D34" s="65"/>
      <c r="E34" s="65"/>
      <c r="F34" s="66"/>
    </row>
    <row r="35" spans="2:6" ht="9.75" customHeight="1" x14ac:dyDescent="0.2">
      <c r="B35" s="57"/>
      <c r="C35" s="65"/>
      <c r="D35" s="65"/>
      <c r="E35" s="65"/>
      <c r="F35" s="66"/>
    </row>
    <row r="36" spans="2:6" x14ac:dyDescent="0.2">
      <c r="B36" s="57"/>
      <c r="C36" s="65"/>
      <c r="D36" s="65"/>
      <c r="E36" s="65"/>
      <c r="F36" s="66"/>
    </row>
    <row r="37" spans="2:6" ht="9.75" customHeight="1" x14ac:dyDescent="0.2">
      <c r="B37" s="57"/>
      <c r="C37" s="65"/>
      <c r="D37" s="65"/>
      <c r="E37" s="65"/>
      <c r="F37" s="66"/>
    </row>
    <row r="38" spans="2:6" ht="9.75" customHeight="1" x14ac:dyDescent="0.2">
      <c r="B38" s="57"/>
      <c r="C38" s="65"/>
      <c r="D38" s="65"/>
      <c r="E38" s="65"/>
      <c r="F38" s="66"/>
    </row>
    <row r="39" spans="2:6" ht="9.75" customHeight="1" x14ac:dyDescent="0.2">
      <c r="B39" s="57"/>
      <c r="C39" s="65"/>
      <c r="D39" s="65"/>
      <c r="E39" s="65"/>
      <c r="F39" s="66"/>
    </row>
    <row r="40" spans="2:6" ht="9.75" customHeight="1" x14ac:dyDescent="0.2">
      <c r="B40" s="57"/>
      <c r="C40" s="65"/>
      <c r="D40" s="65"/>
      <c r="E40" s="65"/>
      <c r="F40" s="66"/>
    </row>
    <row r="41" spans="2:6" ht="12.75" customHeight="1" x14ac:dyDescent="0.2">
      <c r="B41" s="57"/>
      <c r="C41" s="65"/>
      <c r="D41" s="65"/>
      <c r="E41" s="65"/>
      <c r="F41" s="66"/>
    </row>
    <row r="42" spans="2:6" ht="9.75" customHeight="1" x14ac:dyDescent="0.2">
      <c r="B42" s="57"/>
      <c r="C42" s="65"/>
      <c r="D42" s="65"/>
      <c r="E42" s="65"/>
      <c r="F42" s="66"/>
    </row>
    <row r="43" spans="2:6" ht="9.75" customHeight="1" x14ac:dyDescent="0.2">
      <c r="B43" s="57"/>
      <c r="C43" s="65"/>
      <c r="D43" s="65"/>
      <c r="E43" s="65"/>
      <c r="F43" s="66"/>
    </row>
    <row r="44" spans="2:6" ht="9.75" customHeight="1" x14ac:dyDescent="0.2">
      <c r="B44" s="57"/>
      <c r="C44" s="65"/>
      <c r="D44" s="65"/>
      <c r="E44" s="65"/>
      <c r="F44" s="66"/>
    </row>
    <row r="45" spans="2:6" ht="9.75" customHeight="1" x14ac:dyDescent="0.2">
      <c r="B45" s="57"/>
      <c r="C45" s="65"/>
      <c r="D45" s="65"/>
      <c r="E45" s="65"/>
      <c r="F45" s="66"/>
    </row>
    <row r="46" spans="2:6" ht="12.75" customHeight="1" x14ac:dyDescent="0.2">
      <c r="B46" s="57"/>
      <c r="C46" s="65"/>
      <c r="D46" s="65"/>
      <c r="E46" s="65"/>
      <c r="F46" s="66"/>
    </row>
    <row r="47" spans="2:6" ht="9.75" customHeight="1" x14ac:dyDescent="0.2">
      <c r="B47" s="57"/>
      <c r="C47" s="3"/>
      <c r="D47" s="3"/>
      <c r="E47" s="3"/>
      <c r="F47" s="4"/>
    </row>
    <row r="48" spans="2:6" ht="9.75" customHeight="1" x14ac:dyDescent="0.2">
      <c r="B48" s="57"/>
      <c r="C48" s="67" t="str">
        <f xml:space="preserve"> Paramètres!$C$9 &amp; ""</f>
        <v>Lot n°5</v>
      </c>
      <c r="D48" s="67"/>
      <c r="E48" s="67"/>
      <c r="F48" s="68"/>
    </row>
    <row r="49" spans="2:6" ht="9.75" customHeight="1" x14ac:dyDescent="0.2">
      <c r="B49" s="57"/>
      <c r="C49" s="67"/>
      <c r="D49" s="67"/>
      <c r="E49" s="67"/>
      <c r="F49" s="68"/>
    </row>
    <row r="50" spans="2:6" ht="9.75" customHeight="1" x14ac:dyDescent="0.2">
      <c r="B50" s="57"/>
      <c r="C50" s="67"/>
      <c r="D50" s="67"/>
      <c r="E50" s="67"/>
      <c r="F50" s="68"/>
    </row>
    <row r="51" spans="2:6" ht="12.75" customHeight="1" x14ac:dyDescent="0.2">
      <c r="B51" s="57"/>
      <c r="C51" s="3"/>
      <c r="D51" s="3"/>
      <c r="E51" s="3"/>
      <c r="F51" s="4"/>
    </row>
    <row r="52" spans="2:6" ht="9.75" customHeight="1" x14ac:dyDescent="0.2">
      <c r="B52" s="57"/>
      <c r="C52" s="69" t="str">
        <f xml:space="preserve"> Paramètres!$C$11 &amp; ""</f>
        <v>REVETEMENT DE SOL</v>
      </c>
      <c r="D52" s="69"/>
      <c r="E52" s="69"/>
      <c r="F52" s="70"/>
    </row>
    <row r="53" spans="2:6" ht="9.75" customHeight="1" x14ac:dyDescent="0.2">
      <c r="B53" s="57"/>
      <c r="C53" s="69"/>
      <c r="D53" s="69"/>
      <c r="E53" s="69"/>
      <c r="F53" s="70"/>
    </row>
    <row r="54" spans="2:6" ht="9.75" customHeight="1" x14ac:dyDescent="0.2">
      <c r="B54" s="57"/>
      <c r="C54" s="69"/>
      <c r="D54" s="69"/>
      <c r="E54" s="69"/>
      <c r="F54" s="70"/>
    </row>
    <row r="55" spans="2:6" ht="9.75" customHeight="1" x14ac:dyDescent="0.2">
      <c r="B55" s="57"/>
      <c r="C55" s="69"/>
      <c r="D55" s="69"/>
      <c r="E55" s="69"/>
      <c r="F55" s="70"/>
    </row>
    <row r="56" spans="2:6" x14ac:dyDescent="0.2">
      <c r="B56" s="57"/>
      <c r="C56" s="69"/>
      <c r="D56" s="69"/>
      <c r="E56" s="69"/>
      <c r="F56" s="70"/>
    </row>
    <row r="57" spans="2:6" ht="9.75" customHeight="1" x14ac:dyDescent="0.2">
      <c r="B57" s="57"/>
      <c r="C57" s="3"/>
      <c r="D57" s="3"/>
      <c r="E57" s="3"/>
      <c r="F57" s="4"/>
    </row>
    <row r="58" spans="2:6" ht="9.75" customHeight="1" x14ac:dyDescent="0.2">
      <c r="B58" s="57"/>
      <c r="C58" s="3"/>
      <c r="D58" s="3"/>
      <c r="E58" s="3"/>
      <c r="F58" s="4"/>
    </row>
    <row r="59" spans="2:6" ht="9.75" customHeight="1" x14ac:dyDescent="0.2">
      <c r="B59" s="57"/>
      <c r="C59" s="3"/>
      <c r="D59" s="3"/>
      <c r="E59" s="3"/>
      <c r="F59" s="4"/>
    </row>
    <row r="60" spans="2:6" ht="9.75" customHeight="1" x14ac:dyDescent="0.2">
      <c r="B60" s="57"/>
      <c r="C60" s="3"/>
      <c r="D60" s="3"/>
      <c r="E60" s="3"/>
      <c r="F60" s="4"/>
    </row>
    <row r="61" spans="2:6" x14ac:dyDescent="0.2">
      <c r="B61" s="57"/>
      <c r="C61" s="3"/>
      <c r="D61" s="3"/>
      <c r="E61" s="3"/>
      <c r="F61" s="4"/>
    </row>
    <row r="62" spans="2:6" ht="9.75" customHeight="1" x14ac:dyDescent="0.2">
      <c r="B62" s="57"/>
      <c r="C62" s="3"/>
      <c r="D62" s="3"/>
      <c r="E62" s="3"/>
      <c r="F62" s="4"/>
    </row>
    <row r="63" spans="2:6" ht="9.75" customHeight="1" x14ac:dyDescent="0.2">
      <c r="B63" s="57"/>
      <c r="C63" s="3"/>
      <c r="D63" s="3"/>
      <c r="E63" s="3"/>
      <c r="F63" s="4"/>
    </row>
    <row r="64" spans="2:6" ht="9.75" customHeight="1" x14ac:dyDescent="0.2">
      <c r="B64" s="57"/>
      <c r="C64" s="3"/>
      <c r="D64" s="3"/>
      <c r="E64" s="3"/>
      <c r="F64" s="4"/>
    </row>
    <row r="65" spans="2:6" ht="9.75" customHeight="1" x14ac:dyDescent="0.2">
      <c r="B65" s="57"/>
      <c r="C65" s="3"/>
      <c r="D65" s="6"/>
      <c r="E65" s="6"/>
      <c r="F65" s="4"/>
    </row>
    <row r="66" spans="2:6" ht="9.75" customHeight="1" x14ac:dyDescent="0.2">
      <c r="B66" s="57"/>
      <c r="C66" s="3"/>
      <c r="D66" s="6"/>
      <c r="E66" s="6"/>
      <c r="F66" s="4"/>
    </row>
    <row r="67" spans="2:6" ht="9.75" customHeight="1" x14ac:dyDescent="0.2">
      <c r="B67" s="57"/>
      <c r="C67" s="3"/>
      <c r="D67" s="6"/>
      <c r="E67" s="6"/>
      <c r="F67" s="4"/>
    </row>
    <row r="68" spans="2:6" ht="9.75" customHeight="1" x14ac:dyDescent="0.2">
      <c r="B68" s="57"/>
      <c r="C68" s="3"/>
      <c r="D68" s="6"/>
      <c r="E68" s="6"/>
      <c r="F68" s="4"/>
    </row>
    <row r="69" spans="2:6" ht="9.75" customHeight="1" x14ac:dyDescent="0.2">
      <c r="B69" s="57"/>
      <c r="C69" s="3"/>
      <c r="D69" s="6"/>
      <c r="E69" s="6"/>
      <c r="F69" s="4"/>
    </row>
    <row r="70" spans="2:6" ht="15.75" customHeight="1" x14ac:dyDescent="0.2">
      <c r="B70" s="57"/>
      <c r="C70" s="3"/>
      <c r="D70" s="6"/>
      <c r="E70" s="6"/>
      <c r="F70" s="4"/>
    </row>
    <row r="71" spans="2:6" ht="9.75" customHeight="1" x14ac:dyDescent="0.2">
      <c r="B71" s="57"/>
      <c r="C71" s="3"/>
      <c r="D71" s="56" t="s">
        <v>0</v>
      </c>
      <c r="E71" s="56" t="str">
        <f>IF(Paramètres!$C$7&lt;&gt;"", Paramètres!$C$7, "")</f>
        <v>24.31</v>
      </c>
      <c r="F71" s="4"/>
    </row>
    <row r="72" spans="2:6" ht="9.75" customHeight="1" x14ac:dyDescent="0.2">
      <c r="B72" s="57"/>
      <c r="C72" s="3"/>
      <c r="D72" s="56"/>
      <c r="E72" s="56"/>
      <c r="F72" s="4"/>
    </row>
    <row r="73" spans="2:6" ht="9.75" customHeight="1" x14ac:dyDescent="0.2">
      <c r="B73" s="57"/>
      <c r="C73" s="3"/>
      <c r="D73" s="56" t="s">
        <v>1</v>
      </c>
      <c r="E73" s="71" t="str">
        <f>IF(Paramètres!$C$13&lt;&gt;"", Paramètres!$C$13, "")</f>
        <v>24/09/2025</v>
      </c>
      <c r="F73" s="4"/>
    </row>
    <row r="74" spans="2:6" ht="9.75" customHeight="1" x14ac:dyDescent="0.2">
      <c r="B74" s="57"/>
      <c r="C74" s="3"/>
      <c r="D74" s="56"/>
      <c r="E74" s="71"/>
      <c r="F74" s="4"/>
    </row>
    <row r="75" spans="2:6" ht="9.75" customHeight="1" x14ac:dyDescent="0.2">
      <c r="B75" s="57"/>
      <c r="C75" s="3"/>
      <c r="D75" s="56" t="s">
        <v>32</v>
      </c>
      <c r="E75" s="56" t="str">
        <f>IF(Paramètres!$C$15&lt;&gt;"", Paramètres!$C$15, "")</f>
        <v>DCE</v>
      </c>
      <c r="F75" s="4"/>
    </row>
    <row r="76" spans="2:6" ht="9.75" customHeight="1" x14ac:dyDescent="0.2">
      <c r="B76" s="57"/>
      <c r="C76" s="3"/>
      <c r="D76" s="56"/>
      <c r="E76" s="56"/>
      <c r="F76" s="4"/>
    </row>
    <row r="77" spans="2:6" ht="9.75" customHeight="1" x14ac:dyDescent="0.2">
      <c r="B77" s="57"/>
      <c r="C77" s="3"/>
      <c r="D77" s="56" t="s">
        <v>2</v>
      </c>
      <c r="E77" s="56" t="str">
        <f>IF(Paramètres!$C$17&lt;&gt;"", Paramètres!$C$17, "")</f>
        <v/>
      </c>
      <c r="F77" s="4"/>
    </row>
    <row r="78" spans="2:6" ht="9.75" customHeight="1" x14ac:dyDescent="0.2">
      <c r="B78" s="57"/>
      <c r="C78" s="3"/>
      <c r="D78" s="56"/>
      <c r="E78" s="56"/>
      <c r="F78" s="4"/>
    </row>
    <row r="79" spans="2:6" ht="9.75" customHeight="1" x14ac:dyDescent="0.2">
      <c r="B79" s="57"/>
      <c r="C79" s="3"/>
      <c r="D79" s="6"/>
      <c r="E79" s="6"/>
      <c r="F79" s="4"/>
    </row>
    <row r="80" spans="2:6" ht="9.75" customHeight="1" x14ac:dyDescent="0.2">
      <c r="B80" s="57"/>
      <c r="C80" s="3"/>
      <c r="D80" s="6"/>
      <c r="E80" s="6"/>
      <c r="F80" s="4"/>
    </row>
    <row r="81" spans="2:6" ht="9.75" customHeight="1" x14ac:dyDescent="0.2">
      <c r="B81" s="57"/>
      <c r="C81" s="3"/>
      <c r="D81" s="6"/>
      <c r="E81" s="6"/>
      <c r="F81" s="4"/>
    </row>
    <row r="82" spans="2:6" ht="9.75" customHeight="1" x14ac:dyDescent="0.2">
      <c r="B82" s="57"/>
      <c r="C82" s="3"/>
      <c r="D82" s="3"/>
      <c r="E82" s="3"/>
      <c r="F82" s="4"/>
    </row>
    <row r="83" spans="2:6" ht="9.75" customHeight="1" x14ac:dyDescent="0.2">
      <c r="B83" s="57"/>
      <c r="C83" s="3"/>
      <c r="D83" s="3"/>
      <c r="E83" s="3"/>
      <c r="F83" s="4"/>
    </row>
    <row r="84" spans="2:6" ht="9.75" customHeight="1" x14ac:dyDescent="0.2">
      <c r="B84" s="58"/>
      <c r="C84" s="8"/>
      <c r="D84" s="8"/>
      <c r="E84" s="8"/>
      <c r="F84" s="26"/>
    </row>
    <row r="696" spans="3:3" x14ac:dyDescent="0.2">
      <c r="C696" s="10"/>
    </row>
  </sheetData>
  <sheetProtection algorithmName="SHA-512" hashValue="B3AvG+vpeVf+vDuvL7Yl9cEVU+N/Bzfs3pJNg+NeojP5sr+W5aVmFFqnV19Mk49ZIcFrzGpTHBEx4JV9RD+Gkg==" saltValue="YXOxP/YgdUgN4GMNH1xjpw==" spinCount="100000" sheet="1" scenarios="1" selectLockedCells="1"/>
  <mergeCells count="16">
    <mergeCell ref="D75:D76"/>
    <mergeCell ref="E75:E76"/>
    <mergeCell ref="D71:D72"/>
    <mergeCell ref="E71:E72"/>
    <mergeCell ref="D73:D74"/>
    <mergeCell ref="E73:E74"/>
    <mergeCell ref="D77:D78"/>
    <mergeCell ref="E77:E78"/>
    <mergeCell ref="B1:B84"/>
    <mergeCell ref="C12:F16"/>
    <mergeCell ref="C21:F22"/>
    <mergeCell ref="C23:F24"/>
    <mergeCell ref="C25:F26"/>
    <mergeCell ref="C31:F46"/>
    <mergeCell ref="C48:F50"/>
    <mergeCell ref="C52:F56"/>
  </mergeCells>
  <phoneticPr fontId="0" type="noConversion"/>
  <pageMargins left="0.24" right="0.24" top="0.34" bottom="0.49" header="0.28000000000000003" footer="0.44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E406E-69BD-4574-ABAB-EFB4886F529C}">
  <dimension ref="A1:J28"/>
  <sheetViews>
    <sheetView workbookViewId="0">
      <selection activeCell="C20" sqref="C20"/>
    </sheetView>
  </sheetViews>
  <sheetFormatPr baseColWidth="10" defaultRowHeight="12.75" x14ac:dyDescent="0.2"/>
  <cols>
    <col min="1" max="1" width="11.42578125" style="27"/>
    <col min="2" max="2" width="35" style="29" bestFit="1" customWidth="1"/>
    <col min="3" max="3" width="11.42578125" style="31"/>
    <col min="4" max="10" width="11.42578125" style="29"/>
  </cols>
  <sheetData>
    <row r="1" spans="1:10" x14ac:dyDescent="0.2">
      <c r="B1" s="28" t="s">
        <v>21</v>
      </c>
      <c r="J1" s="39" t="s">
        <v>24</v>
      </c>
    </row>
    <row r="3" spans="1:10" ht="25.5" customHeight="1" x14ac:dyDescent="0.2">
      <c r="A3" s="27" t="s">
        <v>10</v>
      </c>
      <c r="B3" s="29" t="s">
        <v>22</v>
      </c>
      <c r="C3" s="141" t="s">
        <v>88</v>
      </c>
      <c r="D3" s="73"/>
      <c r="E3" s="73"/>
      <c r="F3" s="73"/>
      <c r="G3" s="73"/>
      <c r="H3" s="73"/>
      <c r="I3" s="73"/>
      <c r="J3" s="74"/>
    </row>
    <row r="5" spans="1:10" ht="25.5" customHeight="1" x14ac:dyDescent="0.2">
      <c r="A5" s="27" t="s">
        <v>13</v>
      </c>
      <c r="B5" s="29" t="s">
        <v>11</v>
      </c>
      <c r="C5" s="141" t="s">
        <v>89</v>
      </c>
      <c r="D5" s="73"/>
      <c r="E5" s="73"/>
      <c r="F5" s="73"/>
      <c r="G5" s="73"/>
      <c r="H5" s="73"/>
      <c r="I5" s="73"/>
      <c r="J5" s="74"/>
    </row>
    <row r="6" spans="1:10" x14ac:dyDescent="0.2">
      <c r="C6" s="32"/>
      <c r="D6" s="40"/>
      <c r="E6" s="40"/>
      <c r="F6" s="40"/>
      <c r="G6" s="40"/>
      <c r="H6" s="40"/>
    </row>
    <row r="7" spans="1:10" x14ac:dyDescent="0.2">
      <c r="A7" s="27" t="s">
        <v>15</v>
      </c>
      <c r="B7" s="29" t="s">
        <v>33</v>
      </c>
      <c r="C7" s="142" t="s">
        <v>90</v>
      </c>
      <c r="D7" s="40"/>
      <c r="E7" s="40"/>
      <c r="F7" s="40"/>
      <c r="G7" s="40"/>
      <c r="H7" s="40"/>
    </row>
    <row r="8" spans="1:10" x14ac:dyDescent="0.2">
      <c r="C8" s="32"/>
      <c r="D8" s="40"/>
      <c r="E8" s="40"/>
      <c r="F8" s="40"/>
      <c r="G8" s="40"/>
      <c r="H8" s="40"/>
    </row>
    <row r="9" spans="1:10" x14ac:dyDescent="0.2">
      <c r="A9" s="27" t="s">
        <v>18</v>
      </c>
      <c r="B9" s="29" t="s">
        <v>17</v>
      </c>
      <c r="C9" s="142" t="s">
        <v>54</v>
      </c>
      <c r="D9" s="40"/>
      <c r="E9" s="40"/>
      <c r="F9" s="40"/>
      <c r="G9" s="40"/>
      <c r="H9" s="40"/>
    </row>
    <row r="10" spans="1:10" x14ac:dyDescent="0.2">
      <c r="C10" s="32"/>
      <c r="D10" s="40"/>
      <c r="E10" s="40"/>
      <c r="F10" s="40"/>
      <c r="G10" s="40"/>
      <c r="H10" s="40"/>
    </row>
    <row r="11" spans="1:10" ht="25.5" customHeight="1" x14ac:dyDescent="0.2">
      <c r="A11" s="27" t="s">
        <v>19</v>
      </c>
      <c r="B11" s="29" t="s">
        <v>14</v>
      </c>
      <c r="C11" s="141" t="s">
        <v>55</v>
      </c>
      <c r="D11" s="73"/>
      <c r="E11" s="73"/>
      <c r="F11" s="73"/>
      <c r="G11" s="73"/>
      <c r="H11" s="73"/>
      <c r="I11" s="73"/>
      <c r="J11" s="74"/>
    </row>
    <row r="12" spans="1:10" x14ac:dyDescent="0.2">
      <c r="C12" s="32"/>
      <c r="D12" s="40"/>
      <c r="E12" s="40"/>
      <c r="F12" s="40"/>
      <c r="G12" s="40"/>
      <c r="H12" s="40"/>
    </row>
    <row r="13" spans="1:10" x14ac:dyDescent="0.2">
      <c r="A13" s="27" t="s">
        <v>23</v>
      </c>
      <c r="B13" s="29" t="s">
        <v>16</v>
      </c>
      <c r="C13" s="143" t="s">
        <v>91</v>
      </c>
      <c r="D13" s="40"/>
      <c r="E13" s="40"/>
      <c r="F13" s="40"/>
      <c r="G13" s="40"/>
      <c r="H13" s="40"/>
    </row>
    <row r="14" spans="1:10" x14ac:dyDescent="0.2">
      <c r="C14" s="32"/>
      <c r="D14" s="40"/>
      <c r="E14" s="40"/>
      <c r="F14" s="40"/>
      <c r="G14" s="40"/>
      <c r="H14" s="40"/>
    </row>
    <row r="15" spans="1:10" x14ac:dyDescent="0.2">
      <c r="A15" s="27" t="s">
        <v>35</v>
      </c>
      <c r="B15" s="29" t="s">
        <v>37</v>
      </c>
      <c r="C15" s="142" t="s">
        <v>92</v>
      </c>
      <c r="D15" s="40"/>
      <c r="E15" s="40"/>
      <c r="F15" s="40"/>
      <c r="G15" s="40"/>
      <c r="H15" s="40"/>
    </row>
    <row r="16" spans="1:10" x14ac:dyDescent="0.2">
      <c r="C16" s="32"/>
      <c r="D16" s="40"/>
      <c r="E16" s="40"/>
      <c r="F16" s="40"/>
      <c r="G16" s="40"/>
      <c r="H16" s="40"/>
    </row>
    <row r="17" spans="1:10" x14ac:dyDescent="0.2">
      <c r="A17" s="27" t="s">
        <v>36</v>
      </c>
      <c r="B17" s="29" t="s">
        <v>38</v>
      </c>
      <c r="C17" s="33"/>
      <c r="D17" s="40"/>
      <c r="E17" s="40"/>
      <c r="F17" s="40"/>
      <c r="G17" s="40"/>
      <c r="H17" s="40"/>
    </row>
    <row r="18" spans="1:10" x14ac:dyDescent="0.2">
      <c r="C18" s="32"/>
      <c r="D18" s="40"/>
      <c r="E18" s="40"/>
      <c r="F18" s="40"/>
      <c r="G18" s="40"/>
      <c r="H18" s="40"/>
    </row>
    <row r="19" spans="1:10" x14ac:dyDescent="0.2">
      <c r="A19" s="27" t="s">
        <v>34</v>
      </c>
      <c r="B19" s="29" t="s">
        <v>12</v>
      </c>
      <c r="C19" s="35">
        <v>0.2</v>
      </c>
      <c r="E19" s="29" t="s">
        <v>9</v>
      </c>
    </row>
    <row r="20" spans="1:10" x14ac:dyDescent="0.2">
      <c r="C20" s="36">
        <v>5.5E-2</v>
      </c>
      <c r="E20" s="30" t="s">
        <v>20</v>
      </c>
    </row>
    <row r="21" spans="1:10" x14ac:dyDescent="0.2">
      <c r="C21" s="37">
        <v>0</v>
      </c>
      <c r="E21" s="30" t="s">
        <v>25</v>
      </c>
    </row>
    <row r="22" spans="1:10" x14ac:dyDescent="0.2">
      <c r="C22" s="38">
        <v>0</v>
      </c>
      <c r="E22" s="30" t="s">
        <v>26</v>
      </c>
    </row>
    <row r="24" spans="1:10" x14ac:dyDescent="0.2">
      <c r="A24" s="27">
        <v>10</v>
      </c>
      <c r="B24" s="29" t="s">
        <v>39</v>
      </c>
      <c r="C24" s="72"/>
      <c r="D24" s="73"/>
      <c r="E24" s="73"/>
      <c r="F24" s="73"/>
      <c r="G24" s="73"/>
      <c r="H24" s="73"/>
      <c r="I24" s="73"/>
      <c r="J24" s="74"/>
    </row>
    <row r="26" spans="1:10" x14ac:dyDescent="0.2">
      <c r="A26" s="27">
        <v>11</v>
      </c>
      <c r="B26" s="29" t="s">
        <v>40</v>
      </c>
      <c r="C26" s="34"/>
    </row>
    <row r="28" spans="1:10" x14ac:dyDescent="0.2">
      <c r="A28" s="27">
        <v>12</v>
      </c>
      <c r="B28" s="29" t="s">
        <v>41</v>
      </c>
      <c r="C28" s="72"/>
      <c r="D28" s="73"/>
      <c r="E28" s="73"/>
      <c r="F28" s="73"/>
      <c r="G28" s="73"/>
      <c r="H28" s="73"/>
      <c r="I28" s="73"/>
      <c r="J28" s="74"/>
    </row>
  </sheetData>
  <sheetProtection algorithmName="SHA-512" hashValue="XbmjDTIvC5zMr5TMSOC+Jfaradj1n12EiIESjat/enAHVxGpxjqvfWNWp+luTU44yoLIxc/ZOIHqDSii5/CxAQ==" saltValue="osM4JuKzyx/orjzB8Yd5JA==" spinCount="100000" sheet="1" scenarios="1" selectLockedCells="1"/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DPGF</vt:lpstr>
      <vt:lpstr>Page de garde</vt:lpstr>
      <vt:lpstr>Paramètres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Melodie AMBROSINO</dc:creator>
  <cp:lastModifiedBy>Melodie AMBROSINO</cp:lastModifiedBy>
  <cp:lastPrinted>2006-03-31T14:34:19Z</cp:lastPrinted>
  <dcterms:created xsi:type="dcterms:W3CDTF">2005-02-10T10:20:05Z</dcterms:created>
  <dcterms:modified xsi:type="dcterms:W3CDTF">2025-09-29T13:37:48Z</dcterms:modified>
</cp:coreProperties>
</file>